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O14" i="2" l="1"/>
  <c r="K16" i="2"/>
  <c r="O15" i="2"/>
  <c r="G16" i="2"/>
  <c r="M15" i="2"/>
  <c r="E16" i="2"/>
  <c r="F16" i="2"/>
  <c r="N14" i="2"/>
  <c r="L14" i="2"/>
  <c r="H16" i="2"/>
  <c r="M16" i="2" s="1"/>
  <c r="M14" i="2"/>
  <c r="N15" i="2"/>
  <c r="L15" i="2"/>
  <c r="I16" i="2"/>
  <c r="N16" i="2" l="1"/>
  <c r="L16" i="2"/>
  <c r="AA15" i="1" l="1"/>
  <c r="Z15" i="1"/>
  <c r="Y15" i="1"/>
  <c r="X15" i="1"/>
  <c r="W15" i="1"/>
  <c r="V15" i="1"/>
</calcChain>
</file>

<file path=xl/sharedStrings.xml><?xml version="1.0" encoding="utf-8"?>
<sst xmlns="http://schemas.openxmlformats.org/spreadsheetml/2006/main" count="248" uniqueCount="116">
  <si>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</si>
  <si>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</si>
  <si>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</si>
  <si>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</si>
  <si>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</si>
  <si>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</si>
  <si>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</si>
  <si>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</si>
  <si>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</si>
  <si>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</si>
  <si>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</si>
  <si>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</si>
  <si>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</si>
  <si>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</si>
  <si>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</si>
  <si>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</si>
  <si>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</si>
  <si>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</si>
  <si>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</si>
  <si>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</si>
  <si>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</si>
  <si>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</si>
  <si>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</si>
  <si>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</si>
  <si>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</si>
  <si>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</si>
  <si>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</si>
  <si>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</si>
  <si>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</si>
  <si>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</si>
  <si>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</si>
  <si>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</si>
  <si>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</si>
  <si>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Jorma Mäntylä</t>
  </si>
  <si>
    <t>1.</t>
  </si>
  <si>
    <t>SMJ</t>
  </si>
  <si>
    <t>5.</t>
  </si>
  <si>
    <t>7.</t>
  </si>
  <si>
    <t>11.</t>
  </si>
  <si>
    <t>31.07. 1985  KaMa - SMJ  5-10</t>
  </si>
  <si>
    <t>2.  ottelu</t>
  </si>
  <si>
    <t>28.07. 1985  SoJy - KaMa  10-12</t>
  </si>
  <si>
    <t>ykköspesis</t>
  </si>
  <si>
    <t>NJ</t>
  </si>
  <si>
    <t>10.</t>
  </si>
  <si>
    <t>9.</t>
  </si>
  <si>
    <t>Seurat</t>
  </si>
  <si>
    <t>NJ = Nurmon Jymy  (1925)</t>
  </si>
  <si>
    <t>SMJ = Seinäjoen Maila-Jussit  (1932)</t>
  </si>
  <si>
    <t>13.  ottelu</t>
  </si>
  <si>
    <t>15.06. 1986  HP - SMJ  14-17</t>
  </si>
  <si>
    <t xml:space="preserve">  21 v   1 kk 27 pv</t>
  </si>
  <si>
    <t xml:space="preserve">  21 v   1 kk 30 pv</t>
  </si>
  <si>
    <t xml:space="preserve">  22 v   0 kk 14 pv</t>
  </si>
  <si>
    <t>1.6.1964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</si>
  <si>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</si>
  <si>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</si>
  <si>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</si>
  <si>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</si>
  <si>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</si>
  <si>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</si>
  <si>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</si>
  <si>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</si>
  <si>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</si>
  <si>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</si>
  <si>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</si>
  <si>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</si>
  <si>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</si>
  <si>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</si>
  <si>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</si>
  <si>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23.07. 1983  Hamina</t>
  </si>
  <si>
    <t xml:space="preserve">  5-9</t>
  </si>
  <si>
    <t>Länsi</t>
  </si>
  <si>
    <t>vai</t>
  </si>
  <si>
    <t>Ari Skyttä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</si>
  <si>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</si>
  <si>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</si>
  <si>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</si>
  <si>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</si>
  <si>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</si>
  <si>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</si>
  <si>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</si>
  <si>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</si>
  <si>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</si>
  <si>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</si>
  <si>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</si>
  <si>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</si>
  <si>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</si>
  <si>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Loppusarja  5.</t>
  </si>
  <si>
    <t>0-2  AA</t>
  </si>
  <si>
    <t>0/1</t>
  </si>
  <si>
    <t>3/3</t>
  </si>
  <si>
    <t>2/2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</si>
  <si>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</si>
  <si>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</si>
  <si>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</si>
  <si>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</si>
  <si>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</si>
  <si>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</si>
  <si>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</si>
  <si>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</si>
  <si>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</si>
  <si>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</si>
  <si>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</si>
  <si>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</si>
  <si>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2.</t>
  </si>
  <si>
    <t>suomensarja</t>
  </si>
  <si>
    <t>4.</t>
  </si>
  <si>
    <t>maakuntasarja</t>
  </si>
  <si>
    <t>ENSIMMÄISET RUNKOSARJASSA</t>
  </si>
  <si>
    <t>ENSIMMÄISET PUDOTUSPELEISSÄ</t>
  </si>
  <si>
    <t>YLEISÖ</t>
  </si>
  <si>
    <t xml:space="preserve">  1.   13.08. 1986  SiiPo - SMJ  5-4</t>
  </si>
  <si>
    <t xml:space="preserve">  4.   19.08. 1989  SMJ - AA  2-6</t>
  </si>
  <si>
    <t>22 v   2 kk 12 pv</t>
  </si>
  <si>
    <t>25 v   2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</si>
</sst>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85" customWidth="1"/>
    <col min="45" max="16384" width="9.140625" style="85"/>
  </cols>
  <sheetData>
    <row r="1" spans="1:44" ht="17.25" customHeight="1" x14ac:dyDescent="0.25">
      <c r="A1" s="95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8" customFormat="1" ht="15" customHeight="1" x14ac:dyDescent="0.25">
      <c r="A2" s="9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94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75</v>
      </c>
      <c r="AH2" s="14"/>
      <c r="AI2" s="14"/>
      <c r="AJ2" s="15"/>
      <c r="AK2" s="19"/>
      <c r="AL2" s="22" t="s">
        <v>76</v>
      </c>
      <c r="AM2" s="20"/>
      <c r="AN2" s="14"/>
      <c r="AO2" s="97" t="s">
        <v>77</v>
      </c>
      <c r="AP2" s="14"/>
      <c r="AQ2" s="15"/>
      <c r="AR2" s="44"/>
    </row>
    <row r="3" spans="1:44" s="98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78</v>
      </c>
      <c r="AE3" s="18" t="s">
        <v>17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23</v>
      </c>
      <c r="AM3" s="18" t="s">
        <v>24</v>
      </c>
      <c r="AN3" s="15" t="s">
        <v>83</v>
      </c>
      <c r="AO3" s="15" t="s">
        <v>30</v>
      </c>
      <c r="AP3" s="17" t="s">
        <v>31</v>
      </c>
      <c r="AQ3" s="18" t="s">
        <v>32</v>
      </c>
      <c r="AR3" s="44"/>
    </row>
    <row r="4" spans="1:44" s="98" customFormat="1" ht="15" customHeight="1" x14ac:dyDescent="0.25">
      <c r="A4" s="96"/>
      <c r="B4" s="148">
        <v>1984</v>
      </c>
      <c r="C4" s="148" t="s">
        <v>37</v>
      </c>
      <c r="D4" s="149" t="s">
        <v>104</v>
      </c>
      <c r="E4" s="148"/>
      <c r="F4" s="142" t="s">
        <v>106</v>
      </c>
      <c r="G4" s="143"/>
      <c r="H4" s="144"/>
      <c r="I4" s="148"/>
      <c r="J4" s="148"/>
      <c r="K4" s="148"/>
      <c r="L4" s="148"/>
      <c r="M4" s="148"/>
      <c r="N4" s="150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2"/>
      <c r="AO4" s="26"/>
      <c r="AP4" s="29"/>
      <c r="AQ4" s="24"/>
      <c r="AR4" s="44"/>
    </row>
    <row r="5" spans="1:44" s="98" customFormat="1" ht="15" customHeight="1" x14ac:dyDescent="0.25">
      <c r="A5" s="96"/>
      <c r="B5" s="148">
        <v>1984</v>
      </c>
      <c r="C5" s="148" t="s">
        <v>36</v>
      </c>
      <c r="D5" s="149" t="s">
        <v>104</v>
      </c>
      <c r="E5" s="148"/>
      <c r="F5" s="142" t="s">
        <v>106</v>
      </c>
      <c r="G5" s="143"/>
      <c r="H5" s="144"/>
      <c r="I5" s="148"/>
      <c r="J5" s="148"/>
      <c r="K5" s="148"/>
      <c r="L5" s="148"/>
      <c r="M5" s="148"/>
      <c r="N5" s="150"/>
      <c r="O5" s="23"/>
      <c r="P5" s="18"/>
      <c r="Q5" s="18"/>
      <c r="R5" s="18"/>
      <c r="S5" s="18"/>
      <c r="T5" s="23"/>
      <c r="U5" s="2"/>
      <c r="V5" s="2"/>
      <c r="W5" s="32"/>
      <c r="X5" s="2"/>
      <c r="Y5" s="2"/>
      <c r="Z5" s="3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2"/>
      <c r="AO5" s="26"/>
      <c r="AP5" s="29"/>
      <c r="AQ5" s="24"/>
      <c r="AR5" s="44"/>
    </row>
    <row r="6" spans="1:44" s="98" customFormat="1" ht="15" customHeight="1" x14ac:dyDescent="0.25">
      <c r="A6" s="96"/>
      <c r="B6" s="24">
        <v>1985</v>
      </c>
      <c r="C6" s="24" t="s">
        <v>34</v>
      </c>
      <c r="D6" s="25" t="s">
        <v>35</v>
      </c>
      <c r="E6" s="24">
        <v>4</v>
      </c>
      <c r="F6" s="24">
        <v>0</v>
      </c>
      <c r="G6" s="26">
        <v>2</v>
      </c>
      <c r="H6" s="24">
        <v>1</v>
      </c>
      <c r="I6" s="24">
        <v>17</v>
      </c>
      <c r="J6" s="24">
        <v>4</v>
      </c>
      <c r="K6" s="24">
        <v>2</v>
      </c>
      <c r="L6" s="24">
        <v>9</v>
      </c>
      <c r="M6" s="24">
        <v>2</v>
      </c>
      <c r="N6" s="27">
        <v>0.68</v>
      </c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>
        <v>1</v>
      </c>
      <c r="AP6" s="29"/>
      <c r="AQ6" s="24"/>
      <c r="AR6" s="44"/>
    </row>
    <row r="7" spans="1:44" s="98" customFormat="1" ht="15" customHeight="1" x14ac:dyDescent="0.25">
      <c r="A7" s="96"/>
      <c r="B7" s="24">
        <v>1986</v>
      </c>
      <c r="C7" s="24" t="s">
        <v>36</v>
      </c>
      <c r="D7" s="25" t="s">
        <v>35</v>
      </c>
      <c r="E7" s="24">
        <v>20</v>
      </c>
      <c r="F7" s="24">
        <v>1</v>
      </c>
      <c r="G7" s="26">
        <v>13</v>
      </c>
      <c r="H7" s="24">
        <v>3</v>
      </c>
      <c r="I7" s="24">
        <v>32</v>
      </c>
      <c r="J7" s="24">
        <v>11</v>
      </c>
      <c r="K7" s="24">
        <v>2</v>
      </c>
      <c r="L7" s="24">
        <v>5</v>
      </c>
      <c r="M7" s="24">
        <v>14</v>
      </c>
      <c r="N7" s="27">
        <v>0.48499999999999999</v>
      </c>
      <c r="O7" s="23"/>
      <c r="P7" s="18"/>
      <c r="Q7" s="18"/>
      <c r="R7" s="18"/>
      <c r="S7" s="18"/>
      <c r="T7" s="23"/>
      <c r="U7" s="24">
        <v>2</v>
      </c>
      <c r="V7" s="24">
        <v>0</v>
      </c>
      <c r="W7" s="26">
        <v>0</v>
      </c>
      <c r="X7" s="24">
        <v>0</v>
      </c>
      <c r="Y7" s="24">
        <v>3</v>
      </c>
      <c r="Z7" s="31">
        <v>0.75</v>
      </c>
      <c r="AA7" s="23">
        <v>0</v>
      </c>
      <c r="AB7" s="18"/>
      <c r="AC7" s="18"/>
      <c r="AD7" s="18"/>
      <c r="AE7" s="18"/>
      <c r="AF7" s="23"/>
      <c r="AG7" s="2" t="s">
        <v>88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4"/>
    </row>
    <row r="8" spans="1:44" s="98" customFormat="1" ht="15" customHeight="1" x14ac:dyDescent="0.25">
      <c r="A8" s="96"/>
      <c r="B8" s="90">
        <v>1987</v>
      </c>
      <c r="C8" s="90" t="s">
        <v>105</v>
      </c>
      <c r="D8" s="151" t="s">
        <v>104</v>
      </c>
      <c r="E8" s="90"/>
      <c r="F8" s="88" t="s">
        <v>108</v>
      </c>
      <c r="G8" s="91"/>
      <c r="H8" s="90"/>
      <c r="I8" s="90"/>
      <c r="J8" s="90"/>
      <c r="K8" s="90"/>
      <c r="L8" s="90"/>
      <c r="M8" s="90"/>
      <c r="N8" s="152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6"/>
      <c r="AP8" s="29"/>
      <c r="AQ8" s="24"/>
      <c r="AR8" s="44"/>
    </row>
    <row r="9" spans="1:44" s="98" customFormat="1" ht="15" customHeight="1" x14ac:dyDescent="0.25">
      <c r="A9" s="96"/>
      <c r="B9" s="90">
        <v>1988</v>
      </c>
      <c r="C9" s="90" t="s">
        <v>107</v>
      </c>
      <c r="D9" s="151" t="s">
        <v>104</v>
      </c>
      <c r="E9" s="90"/>
      <c r="F9" s="88" t="s">
        <v>108</v>
      </c>
      <c r="G9" s="91"/>
      <c r="H9" s="90"/>
      <c r="I9" s="90"/>
      <c r="J9" s="90"/>
      <c r="K9" s="90"/>
      <c r="L9" s="90"/>
      <c r="M9" s="90"/>
      <c r="N9" s="152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3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2"/>
      <c r="AO9" s="26"/>
      <c r="AP9" s="29"/>
      <c r="AQ9" s="24"/>
      <c r="AR9" s="44"/>
    </row>
    <row r="10" spans="1:44" s="98" customFormat="1" ht="15" customHeight="1" x14ac:dyDescent="0.25">
      <c r="A10" s="96"/>
      <c r="B10" s="24">
        <v>1989</v>
      </c>
      <c r="C10" s="24" t="s">
        <v>37</v>
      </c>
      <c r="D10" s="25" t="s">
        <v>35</v>
      </c>
      <c r="E10" s="24">
        <v>19</v>
      </c>
      <c r="F10" s="24">
        <v>0</v>
      </c>
      <c r="G10" s="26">
        <v>2</v>
      </c>
      <c r="H10" s="24">
        <v>5</v>
      </c>
      <c r="I10" s="24">
        <v>31</v>
      </c>
      <c r="J10" s="24">
        <v>21</v>
      </c>
      <c r="K10" s="24">
        <v>5</v>
      </c>
      <c r="L10" s="24">
        <v>3</v>
      </c>
      <c r="M10" s="24">
        <v>2</v>
      </c>
      <c r="N10" s="27">
        <v>0.47</v>
      </c>
      <c r="O10" s="23"/>
      <c r="P10" s="18"/>
      <c r="Q10" s="18"/>
      <c r="R10" s="18"/>
      <c r="S10" s="18"/>
      <c r="T10" s="23"/>
      <c r="U10" s="24">
        <v>2</v>
      </c>
      <c r="V10" s="26">
        <v>0</v>
      </c>
      <c r="W10" s="26">
        <v>1</v>
      </c>
      <c r="X10" s="26">
        <v>0</v>
      </c>
      <c r="Y10" s="26">
        <v>3</v>
      </c>
      <c r="Z10" s="31">
        <v>0.42899999999999999</v>
      </c>
      <c r="AA10" s="23">
        <v>0</v>
      </c>
      <c r="AB10" s="18"/>
      <c r="AC10" s="18"/>
      <c r="AD10" s="18"/>
      <c r="AE10" s="18"/>
      <c r="AF10" s="23"/>
      <c r="AG10" s="2" t="s">
        <v>89</v>
      </c>
      <c r="AH10" s="2"/>
      <c r="AI10" s="2"/>
      <c r="AJ10" s="2"/>
      <c r="AK10" s="23"/>
      <c r="AL10" s="24"/>
      <c r="AM10" s="24"/>
      <c r="AN10" s="26"/>
      <c r="AO10" s="26"/>
      <c r="AP10" s="29"/>
      <c r="AQ10" s="24"/>
      <c r="AR10" s="44"/>
    </row>
    <row r="11" spans="1:44" s="98" customFormat="1" ht="15" customHeight="1" x14ac:dyDescent="0.25">
      <c r="A11" s="96"/>
      <c r="B11" s="24">
        <v>1990</v>
      </c>
      <c r="C11" s="24" t="s">
        <v>38</v>
      </c>
      <c r="D11" s="25" t="s">
        <v>35</v>
      </c>
      <c r="E11" s="24">
        <v>13</v>
      </c>
      <c r="F11" s="24">
        <v>0</v>
      </c>
      <c r="G11" s="26">
        <v>1</v>
      </c>
      <c r="H11" s="24">
        <v>2</v>
      </c>
      <c r="I11" s="24">
        <v>10</v>
      </c>
      <c r="J11" s="24">
        <v>7</v>
      </c>
      <c r="K11" s="24">
        <v>1</v>
      </c>
      <c r="L11" s="24">
        <v>1</v>
      </c>
      <c r="M11" s="24">
        <v>1</v>
      </c>
      <c r="N11" s="27">
        <v>0.41699999999999998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1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6"/>
      <c r="AO11" s="26"/>
      <c r="AP11" s="29"/>
      <c r="AQ11" s="24"/>
      <c r="AR11" s="44"/>
    </row>
    <row r="12" spans="1:44" s="98" customFormat="1" ht="15" customHeight="1" x14ac:dyDescent="0.25">
      <c r="A12" s="96"/>
      <c r="B12" s="148">
        <v>1991</v>
      </c>
      <c r="C12" s="148" t="s">
        <v>34</v>
      </c>
      <c r="D12" s="149" t="s">
        <v>43</v>
      </c>
      <c r="E12" s="148"/>
      <c r="F12" s="142" t="s">
        <v>106</v>
      </c>
      <c r="G12" s="143"/>
      <c r="H12" s="144"/>
      <c r="I12" s="148"/>
      <c r="J12" s="148"/>
      <c r="K12" s="148"/>
      <c r="L12" s="148"/>
      <c r="M12" s="148"/>
      <c r="N12" s="150"/>
      <c r="O12" s="23"/>
      <c r="P12" s="18"/>
      <c r="Q12" s="18"/>
      <c r="R12" s="18"/>
      <c r="S12" s="18"/>
      <c r="T12" s="23"/>
      <c r="U12" s="2"/>
      <c r="V12" s="2"/>
      <c r="W12" s="32"/>
      <c r="X12" s="2"/>
      <c r="Y12" s="2"/>
      <c r="Z12" s="3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2"/>
      <c r="AO12" s="26"/>
      <c r="AP12" s="29"/>
      <c r="AQ12" s="24"/>
      <c r="AR12" s="44"/>
    </row>
    <row r="13" spans="1:44" s="98" customFormat="1" ht="15" customHeight="1" x14ac:dyDescent="0.25">
      <c r="A13" s="96"/>
      <c r="B13" s="33">
        <v>1992</v>
      </c>
      <c r="C13" s="33" t="s">
        <v>45</v>
      </c>
      <c r="D13" s="34" t="s">
        <v>43</v>
      </c>
      <c r="E13" s="33"/>
      <c r="F13" s="35" t="s">
        <v>42</v>
      </c>
      <c r="G13" s="66"/>
      <c r="H13" s="65"/>
      <c r="I13" s="33"/>
      <c r="J13" s="33"/>
      <c r="K13" s="33"/>
      <c r="L13" s="33"/>
      <c r="M13" s="33"/>
      <c r="N13" s="36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2"/>
      <c r="AO13" s="26"/>
      <c r="AP13" s="29"/>
      <c r="AQ13" s="24"/>
      <c r="AR13" s="44"/>
    </row>
    <row r="14" spans="1:44" s="98" customFormat="1" ht="15" customHeight="1" x14ac:dyDescent="0.25">
      <c r="A14" s="96"/>
      <c r="B14" s="33">
        <v>1993</v>
      </c>
      <c r="C14" s="33" t="s">
        <v>44</v>
      </c>
      <c r="D14" s="34" t="s">
        <v>43</v>
      </c>
      <c r="E14" s="33"/>
      <c r="F14" s="35" t="s">
        <v>42</v>
      </c>
      <c r="G14" s="66"/>
      <c r="H14" s="65"/>
      <c r="I14" s="33"/>
      <c r="J14" s="33"/>
      <c r="K14" s="33"/>
      <c r="L14" s="33"/>
      <c r="M14" s="33"/>
      <c r="N14" s="36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3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2"/>
      <c r="AO14" s="26"/>
      <c r="AP14" s="29"/>
      <c r="AQ14" s="24"/>
      <c r="AR14" s="44"/>
    </row>
    <row r="15" spans="1:44" s="98" customFormat="1" ht="15" customHeight="1" x14ac:dyDescent="0.25">
      <c r="A15" s="99"/>
      <c r="B15" s="16" t="s">
        <v>7</v>
      </c>
      <c r="C15" s="17"/>
      <c r="D15" s="15"/>
      <c r="E15" s="18">
        <v>56</v>
      </c>
      <c r="F15" s="18">
        <v>1</v>
      </c>
      <c r="G15" s="18">
        <v>18</v>
      </c>
      <c r="H15" s="18">
        <v>11</v>
      </c>
      <c r="I15" s="18">
        <v>90</v>
      </c>
      <c r="J15" s="18">
        <v>43</v>
      </c>
      <c r="K15" s="18">
        <v>10</v>
      </c>
      <c r="L15" s="18">
        <v>18</v>
      </c>
      <c r="M15" s="18">
        <v>19</v>
      </c>
      <c r="N15" s="38">
        <v>0.497</v>
      </c>
      <c r="O15" s="23"/>
      <c r="P15" s="100" t="s">
        <v>84</v>
      </c>
      <c r="Q15" s="100" t="s">
        <v>84</v>
      </c>
      <c r="R15" s="100" t="s">
        <v>84</v>
      </c>
      <c r="S15" s="100" t="s">
        <v>84</v>
      </c>
      <c r="T15" s="28"/>
      <c r="U15" s="18">
        <v>4</v>
      </c>
      <c r="V15" s="18">
        <f t="shared" ref="V15:Y15" si="0">PRODUCT(F21)</f>
        <v>0</v>
      </c>
      <c r="W15" s="18">
        <f t="shared" si="0"/>
        <v>1</v>
      </c>
      <c r="X15" s="18">
        <f t="shared" si="0"/>
        <v>0</v>
      </c>
      <c r="Y15" s="18">
        <f t="shared" si="0"/>
        <v>6</v>
      </c>
      <c r="Z15" s="38">
        <f>PRODUCT(N21)</f>
        <v>0.54500000000000004</v>
      </c>
      <c r="AA15" s="101">
        <f>SUM(AA3:AA14)</f>
        <v>66</v>
      </c>
      <c r="AB15" s="100" t="s">
        <v>84</v>
      </c>
      <c r="AC15" s="100" t="s">
        <v>84</v>
      </c>
      <c r="AD15" s="100" t="s">
        <v>84</v>
      </c>
      <c r="AE15" s="100" t="s">
        <v>84</v>
      </c>
      <c r="AF15" s="23"/>
      <c r="AG15" s="100" t="s">
        <v>90</v>
      </c>
      <c r="AH15" s="100" t="s">
        <v>85</v>
      </c>
      <c r="AI15" s="100" t="s">
        <v>85</v>
      </c>
      <c r="AJ15" s="100" t="s">
        <v>85</v>
      </c>
      <c r="AK15" s="23"/>
      <c r="AL15" s="18">
        <v>0</v>
      </c>
      <c r="AM15" s="18">
        <v>0</v>
      </c>
      <c r="AN15" s="18">
        <v>0</v>
      </c>
      <c r="AO15" s="18">
        <v>1</v>
      </c>
      <c r="AP15" s="18">
        <v>0</v>
      </c>
      <c r="AQ15" s="18">
        <v>0</v>
      </c>
      <c r="AR15" s="44"/>
    </row>
    <row r="16" spans="1:44" s="98" customFormat="1" ht="15" customHeight="1" x14ac:dyDescent="0.25">
      <c r="A16" s="9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2"/>
      <c r="O16" s="23"/>
      <c r="P16" s="22"/>
      <c r="Q16" s="20"/>
      <c r="R16" s="103"/>
      <c r="S16" s="104"/>
      <c r="T16" s="23"/>
      <c r="U16" s="17"/>
      <c r="V16" s="14"/>
      <c r="W16" s="14"/>
      <c r="X16" s="14"/>
      <c r="Y16" s="14"/>
      <c r="Z16" s="15"/>
      <c r="AA16" s="23"/>
      <c r="AB16" s="105"/>
      <c r="AC16" s="106"/>
      <c r="AD16" s="103"/>
      <c r="AE16" s="104"/>
      <c r="AF16" s="23"/>
      <c r="AG16" s="107">
        <v>0</v>
      </c>
      <c r="AH16" s="108">
        <v>0</v>
      </c>
      <c r="AI16" s="108">
        <v>0</v>
      </c>
      <c r="AJ16" s="109">
        <v>0</v>
      </c>
      <c r="AK16" s="23"/>
      <c r="AL16" s="17"/>
      <c r="AM16" s="14"/>
      <c r="AN16" s="14"/>
      <c r="AO16" s="14"/>
      <c r="AP16" s="14"/>
      <c r="AQ16" s="15"/>
      <c r="AR16" s="44"/>
    </row>
    <row r="17" spans="1:45" ht="15" customHeight="1" x14ac:dyDescent="0.25">
      <c r="A17" s="96"/>
      <c r="B17" s="30" t="s">
        <v>2</v>
      </c>
      <c r="C17" s="29"/>
      <c r="D17" s="39">
        <v>72.333333333333343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23"/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s="98" customFormat="1" ht="15" customHeight="1" x14ac:dyDescent="0.25">
      <c r="A18" s="9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28"/>
      <c r="P18" s="28"/>
      <c r="Q18" s="28"/>
      <c r="R18" s="28"/>
      <c r="S18" s="28"/>
      <c r="T18" s="28"/>
      <c r="U18" s="40"/>
      <c r="V18" s="43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ht="15" customHeight="1" x14ac:dyDescent="0.25">
      <c r="A19" s="96"/>
      <c r="B19" s="22" t="s">
        <v>25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0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6" t="s">
        <v>109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47"/>
      <c r="AC19" s="47"/>
      <c r="AD19" s="12"/>
      <c r="AE19" s="48"/>
      <c r="AF19" s="23"/>
      <c r="AG19" s="46" t="s">
        <v>110</v>
      </c>
      <c r="AH19" s="12"/>
      <c r="AI19" s="12"/>
      <c r="AJ19" s="12"/>
      <c r="AK19" s="12"/>
      <c r="AL19" s="11" t="s">
        <v>111</v>
      </c>
      <c r="AM19" s="12"/>
      <c r="AN19" s="12"/>
      <c r="AO19" s="12"/>
      <c r="AP19" s="12"/>
      <c r="AQ19" s="48"/>
      <c r="AR19" s="44"/>
    </row>
    <row r="20" spans="1:45" ht="15" customHeight="1" x14ac:dyDescent="0.25">
      <c r="A20" s="96"/>
      <c r="B20" s="46" t="s">
        <v>13</v>
      </c>
      <c r="C20" s="12"/>
      <c r="D20" s="48"/>
      <c r="E20" s="24">
        <v>56</v>
      </c>
      <c r="F20" s="24">
        <v>1</v>
      </c>
      <c r="G20" s="24">
        <v>18</v>
      </c>
      <c r="H20" s="24">
        <v>11</v>
      </c>
      <c r="I20" s="24">
        <v>90</v>
      </c>
      <c r="J20" s="40"/>
      <c r="K20" s="49">
        <v>0.3392857142857143</v>
      </c>
      <c r="L20" s="49">
        <v>0.19642857142857142</v>
      </c>
      <c r="M20" s="49">
        <v>1.6071428571428572</v>
      </c>
      <c r="N20" s="27">
        <v>0.497</v>
      </c>
      <c r="O20" s="23"/>
      <c r="P20" s="132" t="s">
        <v>9</v>
      </c>
      <c r="Q20" s="153"/>
      <c r="R20" s="154" t="s">
        <v>41</v>
      </c>
      <c r="S20" s="133"/>
      <c r="T20" s="133"/>
      <c r="U20" s="133"/>
      <c r="V20" s="133"/>
      <c r="W20" s="133"/>
      <c r="X20" s="133"/>
      <c r="Y20" s="155" t="s">
        <v>11</v>
      </c>
      <c r="Z20" s="133"/>
      <c r="AA20" s="156" t="s">
        <v>51</v>
      </c>
      <c r="AB20" s="133"/>
      <c r="AC20" s="133"/>
      <c r="AD20" s="155"/>
      <c r="AE20" s="134"/>
      <c r="AF20" s="23"/>
      <c r="AG20" s="132" t="s">
        <v>9</v>
      </c>
      <c r="AH20" s="133" t="s">
        <v>112</v>
      </c>
      <c r="AI20" s="133"/>
      <c r="AJ20" s="169"/>
      <c r="AK20" s="169"/>
      <c r="AL20" s="101">
        <v>1742</v>
      </c>
      <c r="AM20" s="169"/>
      <c r="AN20" s="167" t="s">
        <v>114</v>
      </c>
      <c r="AO20" s="169"/>
      <c r="AP20" s="169"/>
      <c r="AQ20" s="156"/>
      <c r="AR20" s="44"/>
    </row>
    <row r="21" spans="1:45" ht="15" customHeight="1" x14ac:dyDescent="0.25">
      <c r="A21" s="96"/>
      <c r="B21" s="50" t="s">
        <v>15</v>
      </c>
      <c r="C21" s="51"/>
      <c r="D21" s="52"/>
      <c r="E21" s="24">
        <v>4</v>
      </c>
      <c r="F21" s="24">
        <v>0</v>
      </c>
      <c r="G21" s="24">
        <v>1</v>
      </c>
      <c r="H21" s="24">
        <v>0</v>
      </c>
      <c r="I21" s="24">
        <v>6</v>
      </c>
      <c r="J21" s="40"/>
      <c r="K21" s="49">
        <v>0.25</v>
      </c>
      <c r="L21" s="49">
        <v>0</v>
      </c>
      <c r="M21" s="49">
        <v>1.5</v>
      </c>
      <c r="N21" s="27">
        <v>0.54500000000000004</v>
      </c>
      <c r="O21" s="23"/>
      <c r="P21" s="157" t="s">
        <v>86</v>
      </c>
      <c r="Q21" s="158"/>
      <c r="R21" s="154" t="s">
        <v>41</v>
      </c>
      <c r="S21" s="154"/>
      <c r="T21" s="154"/>
      <c r="U21" s="154"/>
      <c r="V21" s="154"/>
      <c r="W21" s="154"/>
      <c r="X21" s="154"/>
      <c r="Y21" s="159" t="s">
        <v>11</v>
      </c>
      <c r="Z21" s="154"/>
      <c r="AA21" s="160" t="s">
        <v>51</v>
      </c>
      <c r="AB21" s="154"/>
      <c r="AC21" s="154"/>
      <c r="AD21" s="159"/>
      <c r="AE21" s="161"/>
      <c r="AF21" s="23"/>
      <c r="AG21" s="157" t="s">
        <v>86</v>
      </c>
      <c r="AH21" s="170" t="s">
        <v>113</v>
      </c>
      <c r="AI21" s="154"/>
      <c r="AJ21" s="101"/>
      <c r="AK21" s="101"/>
      <c r="AL21" s="101">
        <v>5123</v>
      </c>
      <c r="AM21" s="101"/>
      <c r="AN21" s="167" t="s">
        <v>115</v>
      </c>
      <c r="AO21" s="101"/>
      <c r="AP21" s="101"/>
      <c r="AQ21" s="160"/>
      <c r="AR21" s="44"/>
    </row>
    <row r="22" spans="1:45" ht="15" customHeight="1" x14ac:dyDescent="0.25">
      <c r="A22" s="96"/>
      <c r="B22" s="53" t="s">
        <v>16</v>
      </c>
      <c r="C22" s="54"/>
      <c r="D22" s="55"/>
      <c r="E22" s="37">
        <v>1</v>
      </c>
      <c r="F22" s="37">
        <v>0</v>
      </c>
      <c r="G22" s="37">
        <v>0</v>
      </c>
      <c r="H22" s="37">
        <v>0</v>
      </c>
      <c r="I22" s="37">
        <v>1</v>
      </c>
      <c r="J22" s="40"/>
      <c r="K22" s="56">
        <v>0</v>
      </c>
      <c r="L22" s="56">
        <v>0</v>
      </c>
      <c r="M22" s="56">
        <v>1</v>
      </c>
      <c r="N22" s="57"/>
      <c r="O22" s="23"/>
      <c r="P22" s="157" t="s">
        <v>87</v>
      </c>
      <c r="Q22" s="158"/>
      <c r="R22" s="154" t="s">
        <v>39</v>
      </c>
      <c r="S22" s="154"/>
      <c r="T22" s="154"/>
      <c r="U22" s="154"/>
      <c r="V22" s="154"/>
      <c r="W22" s="154"/>
      <c r="X22" s="154"/>
      <c r="Y22" s="159" t="s">
        <v>40</v>
      </c>
      <c r="Z22" s="154"/>
      <c r="AA22" s="160" t="s">
        <v>52</v>
      </c>
      <c r="AB22" s="154"/>
      <c r="AC22" s="154"/>
      <c r="AD22" s="159"/>
      <c r="AE22" s="161"/>
      <c r="AF22" s="23"/>
      <c r="AG22" s="157" t="s">
        <v>87</v>
      </c>
      <c r="AH22" s="170"/>
      <c r="AI22" s="154"/>
      <c r="AJ22" s="101"/>
      <c r="AK22" s="101"/>
      <c r="AL22" s="101"/>
      <c r="AM22" s="101"/>
      <c r="AN22" s="167"/>
      <c r="AO22" s="101"/>
      <c r="AP22" s="101"/>
      <c r="AQ22" s="160"/>
      <c r="AR22" s="44"/>
    </row>
    <row r="23" spans="1:45" ht="15" customHeight="1" x14ac:dyDescent="0.25">
      <c r="A23" s="96"/>
      <c r="B23" s="58" t="s">
        <v>26</v>
      </c>
      <c r="C23" s="59"/>
      <c r="D23" s="60"/>
      <c r="E23" s="18">
        <v>61</v>
      </c>
      <c r="F23" s="18">
        <v>1</v>
      </c>
      <c r="G23" s="18">
        <v>19</v>
      </c>
      <c r="H23" s="18">
        <v>11</v>
      </c>
      <c r="I23" s="18">
        <v>97</v>
      </c>
      <c r="J23" s="40"/>
      <c r="K23" s="61">
        <v>0.33</v>
      </c>
      <c r="L23" s="61">
        <v>0.17741935483870969</v>
      </c>
      <c r="M23" s="61">
        <v>1.59</v>
      </c>
      <c r="N23" s="38">
        <v>0.505</v>
      </c>
      <c r="O23" s="23"/>
      <c r="P23" s="162" t="s">
        <v>10</v>
      </c>
      <c r="Q23" s="163"/>
      <c r="R23" s="164" t="s">
        <v>50</v>
      </c>
      <c r="S23" s="164"/>
      <c r="T23" s="164"/>
      <c r="U23" s="164"/>
      <c r="V23" s="164"/>
      <c r="W23" s="164"/>
      <c r="X23" s="164"/>
      <c r="Y23" s="165" t="s">
        <v>49</v>
      </c>
      <c r="Z23" s="164"/>
      <c r="AA23" s="80" t="s">
        <v>53</v>
      </c>
      <c r="AB23" s="164"/>
      <c r="AC23" s="164"/>
      <c r="AD23" s="165"/>
      <c r="AE23" s="166"/>
      <c r="AF23" s="23"/>
      <c r="AG23" s="162" t="s">
        <v>10</v>
      </c>
      <c r="AH23" s="164"/>
      <c r="AI23" s="164"/>
      <c r="AJ23" s="171"/>
      <c r="AK23" s="171"/>
      <c r="AL23" s="171"/>
      <c r="AM23" s="171"/>
      <c r="AN23" s="168"/>
      <c r="AO23" s="171"/>
      <c r="AP23" s="171"/>
      <c r="AQ23" s="80"/>
      <c r="AR23" s="44"/>
    </row>
    <row r="24" spans="1:45" ht="15" customHeight="1" x14ac:dyDescent="0.25">
      <c r="A24" s="96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3"/>
      <c r="P24" s="40"/>
      <c r="Q24" s="43"/>
      <c r="R24" s="40"/>
      <c r="S24" s="40"/>
      <c r="T24" s="23"/>
      <c r="U24" s="23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62"/>
      <c r="AI24" s="40"/>
      <c r="AJ24" s="40"/>
      <c r="AK24" s="23"/>
      <c r="AL24" s="40"/>
      <c r="AM24" s="40"/>
      <c r="AN24" s="40"/>
      <c r="AO24" s="40"/>
      <c r="AP24" s="40"/>
      <c r="AQ24" s="40"/>
      <c r="AR24" s="44"/>
    </row>
    <row r="25" spans="1:45" ht="15" customHeight="1" x14ac:dyDescent="0.2">
      <c r="A25" s="96"/>
      <c r="B25" s="40" t="s">
        <v>46</v>
      </c>
      <c r="C25" s="40"/>
      <c r="D25" s="40" t="s">
        <v>48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96"/>
      <c r="B26" s="40"/>
      <c r="C26" s="40"/>
      <c r="D26" s="40" t="s">
        <v>47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9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1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62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62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85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85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85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85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85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85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85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85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85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85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85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85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85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85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85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85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85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85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2"/>
      <c r="AI83" s="40"/>
      <c r="AJ83" s="40"/>
      <c r="AK83" s="40"/>
      <c r="AL83" s="40"/>
      <c r="AM83" s="40"/>
      <c r="AN83" s="40"/>
      <c r="AO83" s="40"/>
      <c r="AP83" s="40"/>
      <c r="AQ83" s="40"/>
      <c r="AR83" s="85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85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85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85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85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40"/>
      <c r="AJ176" s="40"/>
      <c r="AK176" s="23"/>
      <c r="AL176" s="23"/>
      <c r="AM176" s="23"/>
      <c r="AN176" s="23"/>
      <c r="AO176" s="23"/>
      <c r="AP176" s="23"/>
      <c r="AQ176" s="23"/>
      <c r="AR176" s="85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5">
      <c r="AG182" s="23"/>
      <c r="AH182" s="62"/>
      <c r="AI182" s="40"/>
      <c r="AJ182" s="40"/>
    </row>
    <row r="183" spans="2:43" ht="15" customHeight="1" x14ac:dyDescent="0.25">
      <c r="AG183" s="23"/>
      <c r="AH183" s="62"/>
      <c r="AI183" s="40"/>
      <c r="AJ183" s="40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0" spans="2:43" ht="15" customHeight="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</row>
    <row r="201" spans="2:43" ht="15" customHeight="1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</row>
    <row r="202" spans="2:43" ht="15" customHeight="1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</row>
    <row r="203" spans="2:43" ht="15" customHeight="1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54</v>
      </c>
      <c r="F1" s="12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7" t="s">
        <v>55</v>
      </c>
      <c r="C2" s="68"/>
      <c r="D2" s="69"/>
      <c r="E2" s="13" t="s">
        <v>13</v>
      </c>
      <c r="F2" s="14"/>
      <c r="G2" s="14"/>
      <c r="H2" s="14"/>
      <c r="I2" s="20"/>
      <c r="J2" s="15"/>
      <c r="K2" s="71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25" t="s">
        <v>98</v>
      </c>
      <c r="Y2" s="126"/>
      <c r="Z2" s="127"/>
      <c r="AA2" s="13" t="s">
        <v>13</v>
      </c>
      <c r="AB2" s="14"/>
      <c r="AC2" s="14"/>
      <c r="AD2" s="14"/>
      <c r="AE2" s="20"/>
      <c r="AF2" s="15"/>
      <c r="AG2" s="71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2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78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78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9"/>
      <c r="D4" s="30"/>
      <c r="E4" s="24"/>
      <c r="F4" s="24"/>
      <c r="G4" s="24"/>
      <c r="H4" s="26"/>
      <c r="I4" s="24"/>
      <c r="J4" s="31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129"/>
      <c r="W4" s="28"/>
      <c r="X4" s="24">
        <v>1984</v>
      </c>
      <c r="Y4" s="24" t="s">
        <v>37</v>
      </c>
      <c r="Z4" s="2" t="s">
        <v>104</v>
      </c>
      <c r="AA4" s="24">
        <v>16</v>
      </c>
      <c r="AB4" s="24">
        <v>0</v>
      </c>
      <c r="AC4" s="24">
        <v>10</v>
      </c>
      <c r="AD4" s="24">
        <v>20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0"/>
      <c r="AS4" s="9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9"/>
      <c r="D5" s="30"/>
      <c r="E5" s="24"/>
      <c r="F5" s="24"/>
      <c r="G5" s="24"/>
      <c r="H5" s="26"/>
      <c r="I5" s="24"/>
      <c r="J5" s="31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29"/>
      <c r="W5" s="28"/>
      <c r="X5" s="24">
        <v>1985</v>
      </c>
      <c r="Y5" s="24" t="s">
        <v>36</v>
      </c>
      <c r="Z5" s="2" t="s">
        <v>104</v>
      </c>
      <c r="AA5" s="24">
        <v>12</v>
      </c>
      <c r="AB5" s="24">
        <v>1</v>
      </c>
      <c r="AC5" s="24">
        <v>15</v>
      </c>
      <c r="AD5" s="24">
        <v>13</v>
      </c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0"/>
      <c r="AS5" s="9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9"/>
      <c r="D6" s="30"/>
      <c r="E6" s="24"/>
      <c r="F6" s="24"/>
      <c r="G6" s="24"/>
      <c r="H6" s="26"/>
      <c r="I6" s="24"/>
      <c r="J6" s="31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29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0"/>
      <c r="AS6" s="9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/>
      <c r="C7" s="29"/>
      <c r="D7" s="30"/>
      <c r="E7" s="24"/>
      <c r="F7" s="24"/>
      <c r="G7" s="24"/>
      <c r="H7" s="26"/>
      <c r="I7" s="24"/>
      <c r="J7" s="31"/>
      <c r="K7" s="23"/>
      <c r="L7" s="18"/>
      <c r="M7" s="18"/>
      <c r="N7" s="18"/>
      <c r="O7" s="18"/>
      <c r="P7" s="23"/>
      <c r="Q7" s="24"/>
      <c r="R7" s="24"/>
      <c r="S7" s="26"/>
      <c r="T7" s="24"/>
      <c r="U7" s="24"/>
      <c r="V7" s="129"/>
      <c r="W7" s="28"/>
      <c r="X7" s="24">
        <v>1991</v>
      </c>
      <c r="Y7" s="24" t="s">
        <v>34</v>
      </c>
      <c r="Z7" s="25" t="s">
        <v>43</v>
      </c>
      <c r="AA7" s="24">
        <v>22</v>
      </c>
      <c r="AB7" s="24">
        <v>3</v>
      </c>
      <c r="AC7" s="24">
        <v>61</v>
      </c>
      <c r="AD7" s="24">
        <v>29</v>
      </c>
      <c r="AE7" s="24"/>
      <c r="AF7" s="27"/>
      <c r="AG7" s="23"/>
      <c r="AH7" s="24" t="s">
        <v>105</v>
      </c>
      <c r="AI7" s="16"/>
      <c r="AJ7" s="24" t="s">
        <v>105</v>
      </c>
      <c r="AK7" s="18"/>
      <c r="AL7" s="23"/>
      <c r="AM7" s="24"/>
      <c r="AN7" s="24"/>
      <c r="AO7" s="24"/>
      <c r="AP7" s="24"/>
      <c r="AQ7" s="24"/>
      <c r="AR7" s="130"/>
      <c r="AS7" s="9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1992</v>
      </c>
      <c r="C8" s="24" t="s">
        <v>45</v>
      </c>
      <c r="D8" s="30" t="s">
        <v>43</v>
      </c>
      <c r="E8" s="24">
        <v>24</v>
      </c>
      <c r="F8" s="24">
        <v>0</v>
      </c>
      <c r="G8" s="24">
        <v>28</v>
      </c>
      <c r="H8" s="24">
        <v>20</v>
      </c>
      <c r="I8" s="24">
        <v>128</v>
      </c>
      <c r="J8" s="24"/>
      <c r="K8" s="70"/>
      <c r="L8" s="18"/>
      <c r="M8" s="18"/>
      <c r="N8" s="18"/>
      <c r="O8" s="18"/>
      <c r="P8" s="23"/>
      <c r="Q8" s="24"/>
      <c r="R8" s="24"/>
      <c r="S8" s="26"/>
      <c r="T8" s="24"/>
      <c r="U8" s="24"/>
      <c r="V8" s="129"/>
      <c r="W8" s="28"/>
      <c r="X8" s="24"/>
      <c r="Y8" s="24"/>
      <c r="Z8" s="2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0"/>
      <c r="AS8" s="9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>
        <v>1993</v>
      </c>
      <c r="C9" s="24" t="s">
        <v>44</v>
      </c>
      <c r="D9" s="30" t="s">
        <v>43</v>
      </c>
      <c r="E9" s="24">
        <v>8</v>
      </c>
      <c r="F9" s="24">
        <v>0</v>
      </c>
      <c r="G9" s="24">
        <v>7</v>
      </c>
      <c r="H9" s="24">
        <v>3</v>
      </c>
      <c r="I9" s="24">
        <v>31</v>
      </c>
      <c r="J9" s="24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129"/>
      <c r="W9" s="28"/>
      <c r="X9" s="24"/>
      <c r="Y9" s="24"/>
      <c r="Z9" s="2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0"/>
      <c r="AS9" s="9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77" t="s">
        <v>100</v>
      </c>
      <c r="C10" s="81"/>
      <c r="D10" s="80"/>
      <c r="E10" s="79">
        <f>SUM(E4:E9)</f>
        <v>32</v>
      </c>
      <c r="F10" s="79">
        <f>SUM(F4:F9)</f>
        <v>0</v>
      </c>
      <c r="G10" s="79">
        <f>SUM(G4:G9)</f>
        <v>35</v>
      </c>
      <c r="H10" s="79">
        <f>SUM(H4:H9)</f>
        <v>23</v>
      </c>
      <c r="I10" s="79">
        <f>SUM(I4:I9)</f>
        <v>159</v>
      </c>
      <c r="J10" s="131">
        <v>0</v>
      </c>
      <c r="K10" s="71">
        <f>SUM(K4:K9)</f>
        <v>0</v>
      </c>
      <c r="L10" s="22"/>
      <c r="M10" s="20"/>
      <c r="N10" s="103"/>
      <c r="O10" s="104"/>
      <c r="P10" s="23"/>
      <c r="Q10" s="79">
        <f>SUM(Q4:Q9)</f>
        <v>0</v>
      </c>
      <c r="R10" s="79">
        <f>SUM(R4:R9)</f>
        <v>0</v>
      </c>
      <c r="S10" s="79">
        <f>SUM(S4:S9)</f>
        <v>0</v>
      </c>
      <c r="T10" s="79">
        <f>SUM(T4:T9)</f>
        <v>0</v>
      </c>
      <c r="U10" s="79">
        <f>SUM(U4:U9)</f>
        <v>0</v>
      </c>
      <c r="V10" s="38">
        <v>0</v>
      </c>
      <c r="W10" s="71">
        <f>SUM(W4:W9)</f>
        <v>0</v>
      </c>
      <c r="X10" s="16" t="s">
        <v>100</v>
      </c>
      <c r="Y10" s="17"/>
      <c r="Z10" s="15"/>
      <c r="AA10" s="79">
        <f>SUM(AA4:AA9)</f>
        <v>50</v>
      </c>
      <c r="AB10" s="79">
        <f>SUM(AB4:AB9)</f>
        <v>4</v>
      </c>
      <c r="AC10" s="79">
        <f>SUM(AC4:AC9)</f>
        <v>86</v>
      </c>
      <c r="AD10" s="79">
        <f>SUM(AD4:AD9)</f>
        <v>62</v>
      </c>
      <c r="AE10" s="79">
        <f>SUM(AE4:AE9)</f>
        <v>0</v>
      </c>
      <c r="AF10" s="131">
        <v>0</v>
      </c>
      <c r="AG10" s="71">
        <f>SUM(AG4:AG9)</f>
        <v>0</v>
      </c>
      <c r="AH10" s="22"/>
      <c r="AI10" s="20"/>
      <c r="AJ10" s="103"/>
      <c r="AK10" s="104"/>
      <c r="AL10" s="23"/>
      <c r="AM10" s="79">
        <f>SUM(AM4:AM9)</f>
        <v>0</v>
      </c>
      <c r="AN10" s="79">
        <f>SUM(AN4:AN9)</f>
        <v>0</v>
      </c>
      <c r="AO10" s="79">
        <f>SUM(AO4:AO9)</f>
        <v>0</v>
      </c>
      <c r="AP10" s="79">
        <f>SUM(AP4:AP9)</f>
        <v>0</v>
      </c>
      <c r="AQ10" s="79">
        <f>SUM(AQ4:AQ9)</f>
        <v>0</v>
      </c>
      <c r="AR10" s="131">
        <v>0</v>
      </c>
      <c r="AS10" s="128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8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28"/>
      <c r="X11" s="40"/>
      <c r="Y11" s="40"/>
      <c r="Z11" s="40"/>
      <c r="AA11" s="40"/>
      <c r="AB11" s="40"/>
      <c r="AC11" s="40"/>
      <c r="AD11" s="40"/>
      <c r="AE11" s="40"/>
      <c r="AF11" s="41"/>
      <c r="AG11" s="28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2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32" t="s">
        <v>101</v>
      </c>
      <c r="C12" s="133"/>
      <c r="D12" s="13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102</v>
      </c>
      <c r="O12" s="18" t="s">
        <v>103</v>
      </c>
      <c r="Q12" s="43"/>
      <c r="R12" s="43" t="s">
        <v>46</v>
      </c>
      <c r="S12" s="43"/>
      <c r="T12" s="40" t="s">
        <v>48</v>
      </c>
      <c r="U12" s="23"/>
      <c r="V12" s="28"/>
      <c r="W12" s="28"/>
      <c r="X12" s="135"/>
      <c r="Y12" s="135"/>
      <c r="Z12" s="135"/>
      <c r="AA12" s="135"/>
      <c r="AB12" s="135"/>
      <c r="AC12" s="43"/>
      <c r="AD12" s="43"/>
      <c r="AE12" s="43"/>
      <c r="AF12" s="40"/>
      <c r="AG12" s="40"/>
      <c r="AH12" s="40"/>
      <c r="AI12" s="40"/>
      <c r="AJ12" s="40"/>
      <c r="AK12" s="40"/>
      <c r="AM12" s="28"/>
      <c r="AN12" s="135"/>
      <c r="AO12" s="135"/>
      <c r="AP12" s="135"/>
      <c r="AQ12" s="135"/>
      <c r="AR12" s="135"/>
      <c r="AS12" s="13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6" t="s">
        <v>12</v>
      </c>
      <c r="C13" s="12"/>
      <c r="D13" s="48"/>
      <c r="E13" s="136">
        <v>61</v>
      </c>
      <c r="F13" s="136">
        <v>1</v>
      </c>
      <c r="G13" s="136">
        <v>19</v>
      </c>
      <c r="H13" s="136">
        <v>11</v>
      </c>
      <c r="I13" s="136">
        <v>97</v>
      </c>
      <c r="J13" s="137">
        <v>0.505</v>
      </c>
      <c r="K13" s="40">
        <f>PRODUCT(I13/J13)</f>
        <v>192.07920792079207</v>
      </c>
      <c r="L13" s="138">
        <v>0</v>
      </c>
      <c r="M13" s="138">
        <v>0</v>
      </c>
      <c r="N13" s="138">
        <v>0</v>
      </c>
      <c r="O13" s="138">
        <v>0</v>
      </c>
      <c r="Q13" s="43"/>
      <c r="R13" s="43"/>
      <c r="S13" s="43"/>
      <c r="T13" s="40" t="s">
        <v>47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39" t="s">
        <v>55</v>
      </c>
      <c r="C14" s="140"/>
      <c r="D14" s="141"/>
      <c r="E14" s="136">
        <f>PRODUCT(E10+Q10)</f>
        <v>32</v>
      </c>
      <c r="F14" s="136">
        <f>PRODUCT(F10+R10)</f>
        <v>0</v>
      </c>
      <c r="G14" s="136">
        <f>PRODUCT(G10+S10)</f>
        <v>35</v>
      </c>
      <c r="H14" s="136">
        <f>PRODUCT(H10+T10)</f>
        <v>23</v>
      </c>
      <c r="I14" s="136">
        <f>PRODUCT(I10+U10)</f>
        <v>159</v>
      </c>
      <c r="J14" s="137">
        <v>0</v>
      </c>
      <c r="K14" s="40">
        <f>PRODUCT(K10+W10)</f>
        <v>0</v>
      </c>
      <c r="L14" s="138">
        <f>PRODUCT((F14+G14)/E14)</f>
        <v>1.09375</v>
      </c>
      <c r="M14" s="138">
        <f>PRODUCT(H14/E14)</f>
        <v>0.71875</v>
      </c>
      <c r="N14" s="138">
        <f>PRODUCT((F14+G14+H14)/E14)</f>
        <v>1.8125</v>
      </c>
      <c r="O14" s="138">
        <f>PRODUCT(I14/E14)</f>
        <v>4.96875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2" t="s">
        <v>98</v>
      </c>
      <c r="C15" s="143"/>
      <c r="D15" s="144"/>
      <c r="E15" s="136">
        <f>PRODUCT(AA10+AM10)</f>
        <v>50</v>
      </c>
      <c r="F15" s="136">
        <f>PRODUCT(AB10+AN10)</f>
        <v>4</v>
      </c>
      <c r="G15" s="136">
        <f>PRODUCT(AC10+AO10)</f>
        <v>86</v>
      </c>
      <c r="H15" s="136">
        <f>PRODUCT(AD10+AP10)</f>
        <v>62</v>
      </c>
      <c r="I15" s="136">
        <f>PRODUCT(AE10+AQ10)</f>
        <v>0</v>
      </c>
      <c r="J15" s="137">
        <v>0</v>
      </c>
      <c r="K15" s="23">
        <f>PRODUCT(AG10+AS10)</f>
        <v>0</v>
      </c>
      <c r="L15" s="138">
        <f>PRODUCT((F15+G15)/E15)</f>
        <v>1.8</v>
      </c>
      <c r="M15" s="138">
        <f>PRODUCT(H15/E15)</f>
        <v>1.24</v>
      </c>
      <c r="N15" s="138">
        <f>PRODUCT((F15+G15+H15)/E15)</f>
        <v>3.04</v>
      </c>
      <c r="O15" s="138">
        <f>PRODUCT(I15/E15)</f>
        <v>0</v>
      </c>
      <c r="Q15" s="43"/>
      <c r="R15" s="43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5" t="s">
        <v>100</v>
      </c>
      <c r="C16" s="146"/>
      <c r="D16" s="147"/>
      <c r="E16" s="136">
        <f>SUM(E13:E15)</f>
        <v>143</v>
      </c>
      <c r="F16" s="136">
        <f t="shared" ref="F16:I16" si="0">SUM(F13:F15)</f>
        <v>5</v>
      </c>
      <c r="G16" s="136">
        <f t="shared" si="0"/>
        <v>140</v>
      </c>
      <c r="H16" s="136">
        <f t="shared" si="0"/>
        <v>96</v>
      </c>
      <c r="I16" s="136">
        <f t="shared" si="0"/>
        <v>256</v>
      </c>
      <c r="J16" s="137">
        <v>0</v>
      </c>
      <c r="K16" s="40">
        <f>SUM(K13:K15)</f>
        <v>192.07920792079207</v>
      </c>
      <c r="L16" s="138">
        <f>PRODUCT((F16+G16)/E16)</f>
        <v>1.013986013986014</v>
      </c>
      <c r="M16" s="138">
        <f>PRODUCT(H16/E16)</f>
        <v>0.67132867132867136</v>
      </c>
      <c r="N16" s="138">
        <f>PRODUCT((F16+G16+H16)/E16)</f>
        <v>1.6853146853146854</v>
      </c>
      <c r="O16" s="138">
        <f>PRODUCT(I16/93)</f>
        <v>2.752688172043011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  <row r="215" spans="12:38" x14ac:dyDescent="0.25"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84" customWidth="1"/>
    <col min="5" max="5" width="8" style="84" customWidth="1"/>
    <col min="6" max="6" width="0.7109375" style="28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23" customWidth="1"/>
    <col min="22" max="22" width="10.85546875" style="63" customWidth="1"/>
    <col min="23" max="23" width="19.7109375" style="84" customWidth="1"/>
    <col min="24" max="24" width="9.7109375" style="63" customWidth="1"/>
    <col min="25" max="30" width="9.140625" style="85"/>
  </cols>
  <sheetData>
    <row r="1" spans="1:30" ht="18.75" x14ac:dyDescent="0.3">
      <c r="A1" s="1"/>
      <c r="B1" s="72" t="s">
        <v>56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7"/>
      <c r="R1" s="117"/>
      <c r="S1" s="117"/>
      <c r="T1" s="117"/>
      <c r="U1" s="117"/>
      <c r="V1" s="68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33</v>
      </c>
      <c r="C2" s="5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5"/>
      <c r="X2" s="26"/>
      <c r="Y2" s="74"/>
      <c r="Z2" s="74"/>
      <c r="AA2" s="74"/>
      <c r="AB2" s="74"/>
      <c r="AC2" s="74"/>
      <c r="AD2" s="74"/>
    </row>
    <row r="3" spans="1:30" x14ac:dyDescent="0.25">
      <c r="A3" s="1"/>
      <c r="B3" s="76" t="s">
        <v>69</v>
      </c>
      <c r="C3" s="22" t="s">
        <v>57</v>
      </c>
      <c r="D3" s="77" t="s">
        <v>58</v>
      </c>
      <c r="E3" s="78" t="s">
        <v>1</v>
      </c>
      <c r="F3" s="23"/>
      <c r="G3" s="79" t="s">
        <v>59</v>
      </c>
      <c r="H3" s="80" t="s">
        <v>60</v>
      </c>
      <c r="I3" s="80" t="s">
        <v>31</v>
      </c>
      <c r="J3" s="17" t="s">
        <v>61</v>
      </c>
      <c r="K3" s="81" t="s">
        <v>62</v>
      </c>
      <c r="L3" s="81" t="s">
        <v>63</v>
      </c>
      <c r="M3" s="79" t="s">
        <v>64</v>
      </c>
      <c r="N3" s="79" t="s">
        <v>30</v>
      </c>
      <c r="O3" s="80" t="s">
        <v>65</v>
      </c>
      <c r="P3" s="79" t="s">
        <v>60</v>
      </c>
      <c r="Q3" s="119" t="s">
        <v>17</v>
      </c>
      <c r="R3" s="119">
        <v>1</v>
      </c>
      <c r="S3" s="119">
        <v>2</v>
      </c>
      <c r="T3" s="119">
        <v>3</v>
      </c>
      <c r="U3" s="119" t="s">
        <v>66</v>
      </c>
      <c r="V3" s="17" t="s">
        <v>22</v>
      </c>
      <c r="W3" s="16" t="s">
        <v>67</v>
      </c>
      <c r="X3" s="16" t="s">
        <v>68</v>
      </c>
      <c r="Y3" s="74"/>
      <c r="Z3" s="74"/>
      <c r="AA3" s="74"/>
      <c r="AB3" s="74"/>
      <c r="AC3" s="74"/>
      <c r="AD3" s="74"/>
    </row>
    <row r="4" spans="1:30" x14ac:dyDescent="0.25">
      <c r="A4" s="1"/>
      <c r="B4" s="86" t="s">
        <v>70</v>
      </c>
      <c r="C4" s="87" t="s">
        <v>71</v>
      </c>
      <c r="D4" s="88" t="s">
        <v>72</v>
      </c>
      <c r="E4" s="89" t="s">
        <v>35</v>
      </c>
      <c r="F4" s="94"/>
      <c r="G4" s="90">
        <v>1</v>
      </c>
      <c r="H4" s="91"/>
      <c r="I4" s="91"/>
      <c r="J4" s="92"/>
      <c r="K4" s="92" t="s">
        <v>73</v>
      </c>
      <c r="L4" s="92"/>
      <c r="M4" s="92">
        <v>1</v>
      </c>
      <c r="N4" s="90"/>
      <c r="O4" s="91"/>
      <c r="P4" s="90">
        <v>1</v>
      </c>
      <c r="Q4" s="120" t="s">
        <v>91</v>
      </c>
      <c r="R4" s="120"/>
      <c r="S4" s="120" t="s">
        <v>93</v>
      </c>
      <c r="T4" s="120" t="s">
        <v>92</v>
      </c>
      <c r="U4" s="120"/>
      <c r="V4" s="93">
        <v>1</v>
      </c>
      <c r="W4" s="88" t="s">
        <v>74</v>
      </c>
      <c r="X4" s="90">
        <v>1520</v>
      </c>
      <c r="Y4" s="74"/>
      <c r="Z4" s="74"/>
      <c r="AA4" s="74"/>
      <c r="AB4" s="74"/>
      <c r="AC4" s="74"/>
      <c r="AD4" s="74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21"/>
      <c r="R5" s="121"/>
      <c r="S5" s="121"/>
      <c r="T5" s="121"/>
      <c r="U5" s="121"/>
      <c r="V5" s="111"/>
      <c r="W5" s="112"/>
      <c r="X5" s="116"/>
      <c r="Y5" s="74"/>
      <c r="Z5" s="74"/>
      <c r="AA5" s="74"/>
      <c r="AB5" s="74"/>
      <c r="AC5" s="74"/>
      <c r="AD5" s="74"/>
    </row>
    <row r="6" spans="1:30" x14ac:dyDescent="0.25">
      <c r="A6" s="9"/>
      <c r="B6" s="82"/>
      <c r="C6" s="40"/>
      <c r="D6" s="82"/>
      <c r="E6" s="83"/>
      <c r="G6" s="40"/>
      <c r="H6" s="43"/>
      <c r="I6" s="40"/>
      <c r="J6" s="23"/>
      <c r="K6" s="23"/>
      <c r="L6" s="23"/>
      <c r="M6" s="40"/>
      <c r="N6" s="40"/>
      <c r="O6" s="40"/>
      <c r="P6" s="40"/>
      <c r="Q6" s="122"/>
      <c r="R6" s="122"/>
      <c r="S6" s="122"/>
      <c r="T6" s="122"/>
      <c r="U6" s="122"/>
      <c r="V6" s="40"/>
      <c r="W6" s="82"/>
      <c r="X6" s="40"/>
      <c r="Y6" s="74"/>
      <c r="Z6" s="74"/>
      <c r="AA6" s="74"/>
      <c r="AB6" s="74"/>
      <c r="AC6" s="74"/>
      <c r="AD6" s="74"/>
    </row>
    <row r="7" spans="1:30" x14ac:dyDescent="0.25">
      <c r="A7" s="9"/>
      <c r="B7" s="82"/>
      <c r="C7" s="40"/>
      <c r="D7" s="82"/>
      <c r="E7" s="83"/>
      <c r="G7" s="40"/>
      <c r="H7" s="43"/>
      <c r="I7" s="40"/>
      <c r="J7" s="23"/>
      <c r="K7" s="23"/>
      <c r="L7" s="23"/>
      <c r="M7" s="40"/>
      <c r="N7" s="40"/>
      <c r="O7" s="40"/>
      <c r="P7" s="40"/>
      <c r="Q7" s="122"/>
      <c r="R7" s="122"/>
      <c r="S7" s="122"/>
      <c r="T7" s="122"/>
      <c r="U7" s="122"/>
      <c r="V7" s="40"/>
      <c r="W7" s="82"/>
      <c r="X7" s="40"/>
      <c r="Y7" s="74"/>
      <c r="Z7" s="74"/>
      <c r="AA7" s="74"/>
      <c r="AB7" s="74"/>
      <c r="AC7" s="74"/>
      <c r="AD7" s="74"/>
    </row>
    <row r="8" spans="1:30" x14ac:dyDescent="0.25">
      <c r="A8" s="9"/>
      <c r="B8" s="82"/>
      <c r="C8" s="40"/>
      <c r="D8" s="82"/>
      <c r="E8" s="83"/>
      <c r="G8" s="40"/>
      <c r="H8" s="43"/>
      <c r="I8" s="40"/>
      <c r="J8" s="23"/>
      <c r="K8" s="23"/>
      <c r="L8" s="23"/>
      <c r="M8" s="40"/>
      <c r="N8" s="40"/>
      <c r="O8" s="40"/>
      <c r="P8" s="40"/>
      <c r="Q8" s="122"/>
      <c r="R8" s="122"/>
      <c r="S8" s="122"/>
      <c r="T8" s="122"/>
      <c r="U8" s="122"/>
      <c r="V8" s="40"/>
      <c r="W8" s="82"/>
      <c r="X8" s="40"/>
      <c r="Y8" s="74"/>
      <c r="Z8" s="74"/>
      <c r="AA8" s="74"/>
      <c r="AB8" s="74"/>
      <c r="AC8" s="74"/>
      <c r="AD8" s="74"/>
    </row>
    <row r="9" spans="1:30" x14ac:dyDescent="0.25">
      <c r="A9" s="9"/>
      <c r="B9" s="82"/>
      <c r="C9" s="40"/>
      <c r="D9" s="82"/>
      <c r="E9" s="83"/>
      <c r="G9" s="40"/>
      <c r="H9" s="43"/>
      <c r="I9" s="40"/>
      <c r="J9" s="23"/>
      <c r="K9" s="23"/>
      <c r="L9" s="23"/>
      <c r="M9" s="40"/>
      <c r="N9" s="40"/>
      <c r="O9" s="40"/>
      <c r="P9" s="40"/>
      <c r="Q9" s="122"/>
      <c r="R9" s="122"/>
      <c r="S9" s="122"/>
      <c r="T9" s="122"/>
      <c r="U9" s="122"/>
      <c r="V9" s="40"/>
      <c r="W9" s="82"/>
      <c r="X9" s="40"/>
      <c r="Y9" s="74"/>
      <c r="Z9" s="74"/>
      <c r="AA9" s="74"/>
      <c r="AB9" s="74"/>
      <c r="AC9" s="74"/>
      <c r="AD9" s="74"/>
    </row>
    <row r="10" spans="1:30" x14ac:dyDescent="0.25">
      <c r="A10" s="9"/>
      <c r="B10" s="82"/>
      <c r="C10" s="40"/>
      <c r="D10" s="82"/>
      <c r="E10" s="83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2"/>
      <c r="R10" s="122"/>
      <c r="S10" s="122"/>
      <c r="T10" s="122"/>
      <c r="U10" s="122"/>
      <c r="V10" s="40"/>
      <c r="W10" s="82"/>
      <c r="X10" s="40"/>
      <c r="Y10" s="74"/>
      <c r="Z10" s="74"/>
      <c r="AA10" s="74"/>
      <c r="AB10" s="74"/>
      <c r="AC10" s="74"/>
      <c r="AD10" s="74"/>
    </row>
    <row r="11" spans="1:30" x14ac:dyDescent="0.25">
      <c r="A11" s="9"/>
      <c r="B11" s="82"/>
      <c r="C11" s="40"/>
      <c r="D11" s="82"/>
      <c r="E11" s="83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2"/>
      <c r="R11" s="122"/>
      <c r="S11" s="122"/>
      <c r="T11" s="122"/>
      <c r="U11" s="122"/>
      <c r="V11" s="40"/>
      <c r="W11" s="82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82"/>
      <c r="C12" s="40"/>
      <c r="D12" s="82"/>
      <c r="E12" s="83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2"/>
      <c r="R12" s="122"/>
      <c r="S12" s="122"/>
      <c r="T12" s="122"/>
      <c r="U12" s="122"/>
      <c r="V12" s="40"/>
      <c r="W12" s="82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82"/>
      <c r="C13" s="40"/>
      <c r="D13" s="82"/>
      <c r="E13" s="83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2"/>
      <c r="R13" s="122"/>
      <c r="S13" s="122"/>
      <c r="T13" s="122"/>
      <c r="U13" s="122"/>
      <c r="V13" s="40"/>
      <c r="W13" s="82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82"/>
      <c r="C14" s="40"/>
      <c r="D14" s="82"/>
      <c r="E14" s="83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2"/>
      <c r="R14" s="122"/>
      <c r="S14" s="122"/>
      <c r="T14" s="122"/>
      <c r="U14" s="122"/>
      <c r="V14" s="40"/>
      <c r="W14" s="82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82"/>
      <c r="C15" s="40"/>
      <c r="D15" s="82"/>
      <c r="E15" s="83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2"/>
      <c r="R15" s="122"/>
      <c r="S15" s="122"/>
      <c r="T15" s="122"/>
      <c r="U15" s="122"/>
      <c r="V15" s="40"/>
      <c r="W15" s="82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82"/>
      <c r="C16" s="40"/>
      <c r="D16" s="82"/>
      <c r="E16" s="83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2"/>
      <c r="R16" s="122"/>
      <c r="S16" s="122"/>
      <c r="T16" s="122"/>
      <c r="U16" s="122"/>
      <c r="V16" s="40"/>
      <c r="W16" s="82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82"/>
      <c r="C17" s="40"/>
      <c r="D17" s="82"/>
      <c r="E17" s="83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2"/>
      <c r="R17" s="122"/>
      <c r="S17" s="122"/>
      <c r="T17" s="122"/>
      <c r="U17" s="122"/>
      <c r="V17" s="40"/>
      <c r="W17" s="82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82"/>
      <c r="C18" s="40"/>
      <c r="D18" s="82"/>
      <c r="E18" s="83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2"/>
      <c r="R18" s="122"/>
      <c r="S18" s="122"/>
      <c r="T18" s="122"/>
      <c r="U18" s="122"/>
      <c r="V18" s="40"/>
      <c r="W18" s="82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82"/>
      <c r="C19" s="40"/>
      <c r="D19" s="82"/>
      <c r="E19" s="83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2"/>
      <c r="R19" s="122"/>
      <c r="S19" s="122"/>
      <c r="T19" s="122"/>
      <c r="U19" s="122"/>
      <c r="V19" s="40"/>
      <c r="W19" s="82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82"/>
      <c r="C20" s="40"/>
      <c r="D20" s="82"/>
      <c r="E20" s="83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2"/>
      <c r="R20" s="122"/>
      <c r="S20" s="122"/>
      <c r="T20" s="122"/>
      <c r="U20" s="122"/>
      <c r="V20" s="40"/>
      <c r="W20" s="82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82"/>
      <c r="C21" s="40"/>
      <c r="D21" s="82"/>
      <c r="E21" s="83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2"/>
      <c r="R21" s="122"/>
      <c r="S21" s="122"/>
      <c r="T21" s="122"/>
      <c r="U21" s="122"/>
      <c r="V21" s="40"/>
      <c r="W21" s="82"/>
      <c r="X21" s="40"/>
      <c r="Y21" s="74"/>
      <c r="Z21" s="74"/>
      <c r="AA21" s="74"/>
      <c r="AB21" s="74"/>
      <c r="AC21" s="74"/>
      <c r="AD21" s="74"/>
    </row>
    <row r="22" spans="1:30" x14ac:dyDescent="0.25">
      <c r="A22" s="9"/>
      <c r="B22" s="82"/>
      <c r="C22" s="40"/>
      <c r="D22" s="82"/>
      <c r="E22" s="83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2"/>
      <c r="R22" s="122"/>
      <c r="S22" s="122"/>
      <c r="T22" s="122"/>
      <c r="U22" s="122"/>
      <c r="V22" s="40"/>
      <c r="W22" s="82"/>
      <c r="X22" s="40"/>
      <c r="Y22" s="74"/>
      <c r="Z22" s="74"/>
      <c r="AA22" s="74"/>
      <c r="AB22" s="74"/>
      <c r="AC22" s="74"/>
      <c r="AD22" s="74"/>
    </row>
    <row r="23" spans="1:30" x14ac:dyDescent="0.25">
      <c r="A23" s="9"/>
      <c r="B23" s="82"/>
      <c r="C23" s="40"/>
      <c r="D23" s="82"/>
      <c r="E23" s="83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2"/>
      <c r="R23" s="122"/>
      <c r="S23" s="122"/>
      <c r="T23" s="122"/>
      <c r="U23" s="122"/>
      <c r="V23" s="40"/>
      <c r="W23" s="82"/>
      <c r="X23" s="40"/>
      <c r="Y23" s="74"/>
      <c r="Z23" s="74"/>
      <c r="AA23" s="74"/>
      <c r="AB23" s="74"/>
      <c r="AC23" s="74"/>
      <c r="AD23" s="74"/>
    </row>
    <row r="24" spans="1:30" x14ac:dyDescent="0.25">
      <c r="A24" s="9"/>
      <c r="B24" s="82"/>
      <c r="C24" s="40"/>
      <c r="D24" s="82"/>
      <c r="E24" s="83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2"/>
      <c r="R24" s="122"/>
      <c r="S24" s="122"/>
      <c r="T24" s="122"/>
      <c r="U24" s="122"/>
      <c r="V24" s="40"/>
      <c r="W24" s="82"/>
      <c r="X24" s="40"/>
      <c r="Y24" s="74"/>
      <c r="Z24" s="74"/>
      <c r="AA24" s="74"/>
      <c r="AB24" s="74"/>
      <c r="AC24" s="74"/>
      <c r="AD24" s="74"/>
    </row>
    <row r="25" spans="1:30" x14ac:dyDescent="0.25">
      <c r="A25" s="9"/>
      <c r="B25" s="82"/>
      <c r="C25" s="40"/>
      <c r="D25" s="82"/>
      <c r="E25" s="83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2"/>
      <c r="R25" s="122"/>
      <c r="S25" s="122"/>
      <c r="T25" s="122"/>
      <c r="U25" s="122"/>
      <c r="V25" s="40"/>
      <c r="W25" s="82"/>
      <c r="X25" s="40"/>
      <c r="Y25" s="74"/>
      <c r="Z25" s="74"/>
      <c r="AA25" s="74"/>
      <c r="AB25" s="74"/>
      <c r="AC25" s="74"/>
      <c r="AD25" s="74"/>
    </row>
    <row r="26" spans="1:30" x14ac:dyDescent="0.25">
      <c r="A26" s="9"/>
      <c r="B26" s="82"/>
      <c r="C26" s="40"/>
      <c r="D26" s="82"/>
      <c r="E26" s="83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2"/>
      <c r="R26" s="122"/>
      <c r="S26" s="122"/>
      <c r="T26" s="122"/>
      <c r="U26" s="122"/>
      <c r="V26" s="40"/>
      <c r="W26" s="82"/>
      <c r="X26" s="40"/>
      <c r="Y26" s="74"/>
      <c r="Z26" s="74"/>
      <c r="AA26" s="74"/>
      <c r="AB26" s="74"/>
      <c r="AC26" s="74"/>
      <c r="AD26" s="74"/>
    </row>
    <row r="27" spans="1:30" x14ac:dyDescent="0.25">
      <c r="A27" s="9"/>
      <c r="B27" s="82"/>
      <c r="C27" s="40"/>
      <c r="D27" s="82"/>
      <c r="E27" s="83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2"/>
      <c r="R27" s="122"/>
      <c r="S27" s="122"/>
      <c r="T27" s="122"/>
      <c r="U27" s="122"/>
      <c r="V27" s="40"/>
      <c r="W27" s="82"/>
      <c r="X27" s="40"/>
      <c r="Y27" s="74"/>
      <c r="Z27" s="74"/>
      <c r="AA27" s="74"/>
      <c r="AB27" s="74"/>
      <c r="AC27" s="74"/>
      <c r="AD27" s="74"/>
    </row>
    <row r="28" spans="1:30" x14ac:dyDescent="0.25">
      <c r="A28" s="9"/>
      <c r="B28" s="82"/>
      <c r="C28" s="40"/>
      <c r="D28" s="82"/>
      <c r="E28" s="83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2"/>
      <c r="R28" s="122"/>
      <c r="S28" s="122"/>
      <c r="T28" s="122"/>
      <c r="U28" s="122"/>
      <c r="V28" s="40"/>
      <c r="W28" s="82"/>
      <c r="X28" s="40"/>
      <c r="Y28" s="74"/>
      <c r="Z28" s="74"/>
      <c r="AA28" s="74"/>
      <c r="AB28" s="74"/>
      <c r="AC28" s="74"/>
      <c r="AD28" s="74"/>
    </row>
    <row r="29" spans="1:30" x14ac:dyDescent="0.25">
      <c r="A29" s="9"/>
      <c r="B29" s="82"/>
      <c r="C29" s="40"/>
      <c r="D29" s="82"/>
      <c r="E29" s="83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2"/>
      <c r="R29" s="122"/>
      <c r="S29" s="122"/>
      <c r="T29" s="122"/>
      <c r="U29" s="122"/>
      <c r="V29" s="40"/>
      <c r="W29" s="82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82"/>
      <c r="C30" s="40"/>
      <c r="D30" s="82"/>
      <c r="E30" s="83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2"/>
      <c r="R30" s="122"/>
      <c r="S30" s="122"/>
      <c r="T30" s="122"/>
      <c r="U30" s="122"/>
      <c r="V30" s="40"/>
      <c r="W30" s="82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82"/>
      <c r="C31" s="40"/>
      <c r="D31" s="82"/>
      <c r="E31" s="83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2"/>
      <c r="R31" s="122"/>
      <c r="S31" s="122"/>
      <c r="T31" s="122"/>
      <c r="U31" s="122"/>
      <c r="V31" s="40"/>
      <c r="W31" s="82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82"/>
      <c r="C32" s="40"/>
      <c r="D32" s="82"/>
      <c r="E32" s="83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2"/>
      <c r="R32" s="122"/>
      <c r="S32" s="122"/>
      <c r="T32" s="122"/>
      <c r="U32" s="122"/>
      <c r="V32" s="40"/>
      <c r="W32" s="82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82"/>
      <c r="C33" s="40"/>
      <c r="D33" s="82"/>
      <c r="E33" s="83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2"/>
      <c r="R33" s="122"/>
      <c r="S33" s="122"/>
      <c r="T33" s="122"/>
      <c r="U33" s="122"/>
      <c r="V33" s="40"/>
      <c r="W33" s="82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82"/>
      <c r="C34" s="40"/>
      <c r="D34" s="82"/>
      <c r="E34" s="83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2"/>
      <c r="R34" s="122"/>
      <c r="S34" s="122"/>
      <c r="T34" s="122"/>
      <c r="U34" s="122"/>
      <c r="V34" s="40"/>
      <c r="W34" s="82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82"/>
      <c r="C35" s="40"/>
      <c r="D35" s="82"/>
      <c r="E35" s="83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2"/>
      <c r="R35" s="122"/>
      <c r="S35" s="122"/>
      <c r="T35" s="122"/>
      <c r="U35" s="122"/>
      <c r="V35" s="40"/>
      <c r="W35" s="82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82"/>
      <c r="C36" s="40"/>
      <c r="D36" s="82"/>
      <c r="E36" s="83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2"/>
      <c r="R36" s="122"/>
      <c r="S36" s="122"/>
      <c r="T36" s="122"/>
      <c r="U36" s="122"/>
      <c r="V36" s="40"/>
      <c r="W36" s="82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82"/>
      <c r="C37" s="40"/>
      <c r="D37" s="82"/>
      <c r="E37" s="83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2"/>
      <c r="R37" s="122"/>
      <c r="S37" s="122"/>
      <c r="T37" s="122"/>
      <c r="U37" s="122"/>
      <c r="V37" s="40"/>
      <c r="W37" s="82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82"/>
      <c r="C38" s="40"/>
      <c r="D38" s="82"/>
      <c r="E38" s="83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2"/>
      <c r="R38" s="122"/>
      <c r="S38" s="122"/>
      <c r="T38" s="122"/>
      <c r="U38" s="122"/>
      <c r="V38" s="40"/>
      <c r="W38" s="82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82"/>
      <c r="C39" s="40"/>
      <c r="D39" s="82"/>
      <c r="E39" s="83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2"/>
      <c r="R39" s="122"/>
      <c r="S39" s="122"/>
      <c r="T39" s="122"/>
      <c r="U39" s="122"/>
      <c r="V39" s="40"/>
      <c r="W39" s="82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82"/>
      <c r="C40" s="40"/>
      <c r="D40" s="82"/>
      <c r="E40" s="83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2"/>
      <c r="R40" s="122"/>
      <c r="S40" s="122"/>
      <c r="T40" s="122"/>
      <c r="U40" s="122"/>
      <c r="V40" s="40"/>
      <c r="W40" s="82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82"/>
      <c r="C41" s="40"/>
      <c r="D41" s="82"/>
      <c r="E41" s="83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2"/>
      <c r="R41" s="122"/>
      <c r="S41" s="122"/>
      <c r="T41" s="122"/>
      <c r="U41" s="122"/>
      <c r="V41" s="40"/>
      <c r="W41" s="82"/>
      <c r="X41" s="40"/>
      <c r="Y41" s="74"/>
      <c r="Z41" s="74"/>
      <c r="AA41" s="74"/>
      <c r="AB41" s="74"/>
      <c r="AC41" s="74"/>
      <c r="AD41" s="74"/>
    </row>
    <row r="42" spans="1:30" x14ac:dyDescent="0.25">
      <c r="A42" s="9"/>
      <c r="B42" s="82"/>
      <c r="C42" s="40"/>
      <c r="D42" s="82"/>
      <c r="E42" s="83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2"/>
      <c r="R42" s="122"/>
      <c r="S42" s="122"/>
      <c r="T42" s="122"/>
      <c r="U42" s="122"/>
      <c r="V42" s="40"/>
      <c r="W42" s="82"/>
      <c r="X42" s="40"/>
      <c r="Y42" s="74"/>
      <c r="Z42" s="74"/>
      <c r="AA42" s="74"/>
      <c r="AB42" s="74"/>
      <c r="AC42" s="74"/>
      <c r="AD42" s="74"/>
    </row>
    <row r="43" spans="1:30" x14ac:dyDescent="0.25">
      <c r="A43" s="9"/>
      <c r="B43" s="82"/>
      <c r="C43" s="40"/>
      <c r="D43" s="82"/>
      <c r="E43" s="83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2"/>
      <c r="R43" s="122"/>
      <c r="S43" s="122"/>
      <c r="T43" s="122"/>
      <c r="U43" s="122"/>
      <c r="V43" s="40"/>
      <c r="W43" s="82"/>
      <c r="X43" s="40"/>
      <c r="Y43" s="74"/>
      <c r="Z43" s="74"/>
      <c r="AA43" s="74"/>
      <c r="AB43" s="74"/>
      <c r="AC43" s="74"/>
      <c r="AD43" s="74"/>
    </row>
    <row r="44" spans="1:30" x14ac:dyDescent="0.25">
      <c r="A44" s="9"/>
      <c r="B44" s="82"/>
      <c r="C44" s="40"/>
      <c r="D44" s="82"/>
      <c r="E44" s="83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2"/>
      <c r="R44" s="122"/>
      <c r="S44" s="122"/>
      <c r="T44" s="122"/>
      <c r="U44" s="122"/>
      <c r="V44" s="40"/>
      <c r="W44" s="82"/>
      <c r="X44" s="40"/>
      <c r="Y44" s="74"/>
      <c r="Z44" s="74"/>
      <c r="AA44" s="74"/>
      <c r="AB44" s="74"/>
      <c r="AC44" s="74"/>
      <c r="AD44" s="74"/>
    </row>
    <row r="45" spans="1:30" x14ac:dyDescent="0.25">
      <c r="A45" s="9"/>
      <c r="B45" s="82"/>
      <c r="C45" s="40"/>
      <c r="D45" s="82"/>
      <c r="E45" s="83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2"/>
      <c r="R45" s="122"/>
      <c r="S45" s="122"/>
      <c r="T45" s="122"/>
      <c r="U45" s="122"/>
      <c r="V45" s="40"/>
      <c r="W45" s="82"/>
      <c r="X45" s="40"/>
      <c r="Y45" s="74"/>
      <c r="Z45" s="74"/>
      <c r="AA45" s="74"/>
      <c r="AB45" s="74"/>
      <c r="AC45" s="74"/>
      <c r="AD45" s="74"/>
    </row>
    <row r="46" spans="1:30" x14ac:dyDescent="0.25">
      <c r="A46" s="9"/>
      <c r="B46" s="82"/>
      <c r="C46" s="40"/>
      <c r="D46" s="82"/>
      <c r="E46" s="83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2"/>
      <c r="R46" s="122"/>
      <c r="S46" s="122"/>
      <c r="T46" s="122"/>
      <c r="U46" s="122"/>
      <c r="V46" s="40"/>
      <c r="W46" s="82"/>
      <c r="X46" s="40"/>
      <c r="Y46" s="74"/>
      <c r="Z46" s="74"/>
      <c r="AA46" s="74"/>
      <c r="AB46" s="74"/>
      <c r="AC46" s="74"/>
      <c r="AD46" s="74"/>
    </row>
    <row r="47" spans="1:30" x14ac:dyDescent="0.25">
      <c r="A47" s="9"/>
      <c r="B47" s="82"/>
      <c r="C47" s="40"/>
      <c r="D47" s="82"/>
      <c r="E47" s="83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2"/>
      <c r="R47" s="122"/>
      <c r="S47" s="122"/>
      <c r="T47" s="122"/>
      <c r="U47" s="122"/>
      <c r="V47" s="40"/>
      <c r="W47" s="82"/>
      <c r="X47" s="40"/>
      <c r="Y47" s="74"/>
      <c r="Z47" s="74"/>
      <c r="AA47" s="74"/>
      <c r="AB47" s="74"/>
      <c r="AC47" s="74"/>
      <c r="AD47" s="74"/>
    </row>
    <row r="48" spans="1:30" x14ac:dyDescent="0.25">
      <c r="A48" s="9"/>
      <c r="B48" s="82"/>
      <c r="C48" s="40"/>
      <c r="D48" s="82"/>
      <c r="E48" s="83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2"/>
      <c r="R48" s="122"/>
      <c r="S48" s="122"/>
      <c r="T48" s="122"/>
      <c r="U48" s="122"/>
      <c r="V48" s="40"/>
      <c r="W48" s="82"/>
      <c r="X48" s="40"/>
      <c r="Y48" s="74"/>
      <c r="Z48" s="74"/>
      <c r="AA48" s="74"/>
      <c r="AB48" s="74"/>
      <c r="AC48" s="74"/>
      <c r="AD48" s="74"/>
    </row>
    <row r="49" spans="1:30" x14ac:dyDescent="0.25">
      <c r="A49" s="9"/>
      <c r="B49" s="82"/>
      <c r="C49" s="40"/>
      <c r="D49" s="82"/>
      <c r="E49" s="83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2"/>
      <c r="R49" s="122"/>
      <c r="S49" s="122"/>
      <c r="T49" s="122"/>
      <c r="U49" s="122"/>
      <c r="V49" s="40"/>
      <c r="W49" s="82"/>
      <c r="X49" s="40"/>
      <c r="Y49" s="74"/>
      <c r="Z49" s="74"/>
      <c r="AA49" s="74"/>
      <c r="AB49" s="74"/>
      <c r="AC49" s="74"/>
      <c r="AD49" s="74"/>
    </row>
    <row r="50" spans="1:30" x14ac:dyDescent="0.25">
      <c r="A50" s="9"/>
      <c r="B50" s="82"/>
      <c r="C50" s="40"/>
      <c r="D50" s="82"/>
      <c r="E50" s="83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2"/>
      <c r="R50" s="122"/>
      <c r="S50" s="122"/>
      <c r="T50" s="122"/>
      <c r="U50" s="122"/>
      <c r="V50" s="40"/>
      <c r="W50" s="82"/>
      <c r="X50" s="40"/>
      <c r="Y50" s="74"/>
      <c r="Z50" s="74"/>
      <c r="AA50" s="74"/>
      <c r="AB50" s="74"/>
      <c r="AC50" s="74"/>
      <c r="AD50" s="74"/>
    </row>
    <row r="51" spans="1:30" x14ac:dyDescent="0.25">
      <c r="A51" s="9"/>
      <c r="B51" s="82"/>
      <c r="C51" s="40"/>
      <c r="D51" s="82"/>
      <c r="E51" s="83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2"/>
      <c r="R51" s="122"/>
      <c r="S51" s="122"/>
      <c r="T51" s="122"/>
      <c r="U51" s="122"/>
      <c r="V51" s="40"/>
      <c r="W51" s="82"/>
      <c r="X51" s="40"/>
      <c r="Y51" s="74"/>
      <c r="Z51" s="74"/>
      <c r="AA51" s="74"/>
      <c r="AB51" s="74"/>
      <c r="AC51" s="74"/>
      <c r="AD51" s="74"/>
    </row>
    <row r="52" spans="1:30" x14ac:dyDescent="0.25">
      <c r="A52" s="9"/>
      <c r="B52" s="82"/>
      <c r="C52" s="40"/>
      <c r="D52" s="82"/>
      <c r="E52" s="83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2"/>
      <c r="R52" s="122"/>
      <c r="S52" s="122"/>
      <c r="T52" s="122"/>
      <c r="U52" s="122"/>
      <c r="V52" s="40"/>
      <c r="W52" s="82"/>
      <c r="X52" s="40"/>
      <c r="Y52" s="74"/>
      <c r="Z52" s="74"/>
      <c r="AA52" s="74"/>
      <c r="AB52" s="74"/>
      <c r="AC52" s="74"/>
      <c r="AD52" s="74"/>
    </row>
    <row r="53" spans="1:30" x14ac:dyDescent="0.25">
      <c r="A53" s="9"/>
      <c r="B53" s="82"/>
      <c r="C53" s="40"/>
      <c r="D53" s="82"/>
      <c r="E53" s="83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2"/>
      <c r="R53" s="122"/>
      <c r="S53" s="122"/>
      <c r="T53" s="122"/>
      <c r="U53" s="122"/>
      <c r="V53" s="40"/>
      <c r="W53" s="82"/>
      <c r="X53" s="40"/>
      <c r="Y53" s="74"/>
      <c r="Z53" s="74"/>
      <c r="AA53" s="74"/>
      <c r="AB53" s="74"/>
      <c r="AC53" s="74"/>
      <c r="AD53" s="74"/>
    </row>
    <row r="54" spans="1:30" x14ac:dyDescent="0.25">
      <c r="A54" s="9"/>
      <c r="B54" s="82"/>
      <c r="C54" s="40"/>
      <c r="D54" s="82"/>
      <c r="E54" s="83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22"/>
      <c r="R54" s="122"/>
      <c r="S54" s="122"/>
      <c r="T54" s="122"/>
      <c r="U54" s="122"/>
      <c r="V54" s="40"/>
      <c r="W54" s="82"/>
      <c r="X54" s="40"/>
      <c r="Y54" s="74"/>
      <c r="Z54" s="74"/>
      <c r="AA54" s="74"/>
      <c r="AB54" s="74"/>
      <c r="AC54" s="74"/>
      <c r="AD54" s="74"/>
    </row>
    <row r="55" spans="1:30" x14ac:dyDescent="0.25">
      <c r="A55" s="9"/>
      <c r="B55" s="82"/>
      <c r="C55" s="40"/>
      <c r="D55" s="82"/>
      <c r="E55" s="83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22"/>
      <c r="R55" s="122"/>
      <c r="S55" s="122"/>
      <c r="T55" s="122"/>
      <c r="U55" s="122"/>
      <c r="V55" s="40"/>
      <c r="W55" s="82"/>
      <c r="X55" s="40"/>
      <c r="Y55" s="74"/>
      <c r="Z55" s="74"/>
      <c r="AA55" s="74"/>
      <c r="AB55" s="74"/>
      <c r="AC55" s="74"/>
      <c r="AD55" s="74"/>
    </row>
    <row r="56" spans="1:30" x14ac:dyDescent="0.25">
      <c r="A56" s="9"/>
      <c r="B56" s="82"/>
      <c r="C56" s="40"/>
      <c r="D56" s="82"/>
      <c r="E56" s="83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22"/>
      <c r="R56" s="122"/>
      <c r="S56" s="122"/>
      <c r="T56" s="122"/>
      <c r="U56" s="122"/>
      <c r="V56" s="40"/>
      <c r="W56" s="82"/>
      <c r="X56" s="40"/>
      <c r="Y56" s="74"/>
      <c r="Z56" s="74"/>
      <c r="AA56" s="74"/>
      <c r="AB56" s="74"/>
      <c r="AC56" s="74"/>
      <c r="AD56" s="74"/>
    </row>
    <row r="57" spans="1:30" x14ac:dyDescent="0.25">
      <c r="A57" s="9"/>
      <c r="B57" s="82"/>
      <c r="C57" s="40"/>
      <c r="D57" s="82"/>
      <c r="E57" s="83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22"/>
      <c r="R57" s="122"/>
      <c r="S57" s="122"/>
      <c r="T57" s="122"/>
      <c r="U57" s="122"/>
      <c r="V57" s="40"/>
      <c r="W57" s="82"/>
      <c r="X57" s="40"/>
      <c r="Y57" s="74"/>
      <c r="Z57" s="74"/>
      <c r="AA57" s="74"/>
      <c r="AB57" s="74"/>
      <c r="AC57" s="74"/>
      <c r="AD57" s="74"/>
    </row>
    <row r="58" spans="1:30" x14ac:dyDescent="0.25">
      <c r="A58" s="9"/>
      <c r="B58" s="82"/>
      <c r="C58" s="40"/>
      <c r="D58" s="82"/>
      <c r="E58" s="83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22"/>
      <c r="R58" s="122"/>
      <c r="S58" s="122"/>
      <c r="T58" s="122"/>
      <c r="U58" s="122"/>
      <c r="V58" s="40"/>
      <c r="W58" s="82"/>
      <c r="X58" s="40"/>
      <c r="Y58" s="74"/>
      <c r="Z58" s="74"/>
      <c r="AA58" s="74"/>
      <c r="AB58" s="74"/>
      <c r="AC58" s="74"/>
      <c r="AD58" s="74"/>
    </row>
    <row r="59" spans="1:30" x14ac:dyDescent="0.25">
      <c r="A59" s="9"/>
      <c r="B59" s="82"/>
      <c r="C59" s="40"/>
      <c r="D59" s="82"/>
      <c r="E59" s="83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22"/>
      <c r="R59" s="122"/>
      <c r="S59" s="122"/>
      <c r="T59" s="122"/>
      <c r="U59" s="122"/>
      <c r="V59" s="40"/>
      <c r="W59" s="82"/>
      <c r="X59" s="40"/>
      <c r="Y59" s="74"/>
      <c r="Z59" s="74"/>
      <c r="AA59" s="74"/>
      <c r="AB59" s="74"/>
      <c r="AC59" s="74"/>
      <c r="AD59" s="74"/>
    </row>
    <row r="60" spans="1:30" x14ac:dyDescent="0.25">
      <c r="A60" s="9"/>
      <c r="B60" s="82"/>
      <c r="C60" s="40"/>
      <c r="D60" s="82"/>
      <c r="E60" s="83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22"/>
      <c r="R60" s="122"/>
      <c r="S60" s="122"/>
      <c r="T60" s="122"/>
      <c r="U60" s="122"/>
      <c r="V60" s="40"/>
      <c r="W60" s="82"/>
      <c r="X60" s="40"/>
      <c r="Y60" s="74"/>
      <c r="Z60" s="74"/>
      <c r="AA60" s="74"/>
      <c r="AB60" s="74"/>
      <c r="AC60" s="74"/>
      <c r="AD60" s="74"/>
    </row>
    <row r="61" spans="1:30" x14ac:dyDescent="0.25">
      <c r="A61" s="9"/>
      <c r="B61" s="82"/>
      <c r="C61" s="40"/>
      <c r="D61" s="82"/>
      <c r="E61" s="83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22"/>
      <c r="R61" s="122"/>
      <c r="S61" s="122"/>
      <c r="T61" s="122"/>
      <c r="U61" s="122"/>
      <c r="V61" s="40"/>
      <c r="W61" s="82"/>
      <c r="X61" s="40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2021-06-25T16:10:47Z</dcterms:modified>
</cp:coreProperties>
</file>